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0848" activeTab="0"/>
  </bookViews>
  <sheets>
    <sheet name="Tabelle1" sheetId="1" r:id="rId1"/>
  </sheets>
  <definedNames>
    <definedName name="Tarif">'Tabelle1'!$H$28:$K$34</definedName>
  </definedNames>
  <calcPr fullCalcOnLoad="1"/>
</workbook>
</file>

<file path=xl/sharedStrings.xml><?xml version="1.0" encoding="utf-8"?>
<sst xmlns="http://schemas.openxmlformats.org/spreadsheetml/2006/main" count="88" uniqueCount="38">
  <si>
    <t>für die ersten</t>
  </si>
  <si>
    <t>Fr.</t>
  </si>
  <si>
    <t xml:space="preserve">für die weiteren </t>
  </si>
  <si>
    <t>für die Gewinnteile über</t>
  </si>
  <si>
    <t>Absatz 1:</t>
  </si>
  <si>
    <t>Absatz 2:</t>
  </si>
  <si>
    <t>Besitzdauer</t>
  </si>
  <si>
    <t>von weniger als 1 Jahr um 50%</t>
  </si>
  <si>
    <t>von weniger als 2 Jahr um 25%</t>
  </si>
  <si>
    <t>Absatz 3:</t>
  </si>
  <si>
    <t xml:space="preserve">Die gemäss Absatz 1 berechnete Grundstückgewinn-Steuer erhöht sich </t>
  </si>
  <si>
    <t>bei einer anrechenbaren Besitzdauer</t>
  </si>
  <si>
    <t xml:space="preserve">Die gemäss Absatz 1 berechnete Grundstückgewinn-Steuer ermässigt sich </t>
  </si>
  <si>
    <t>vollen</t>
  </si>
  <si>
    <t>Jahren um</t>
  </si>
  <si>
    <t>Absatz 4:</t>
  </si>
  <si>
    <t>wertvermehrende Investitionen</t>
  </si>
  <si>
    <t>Total Grundstückgewinn</t>
  </si>
  <si>
    <t>Grundstücksteuer:</t>
  </si>
  <si>
    <t>Grundstückgewinn-Steuer im Kanton Zürich</t>
  </si>
  <si>
    <t>Neues Steuergesetz ab 1.1.99</t>
  </si>
  <si>
    <t>Grundstückgewinne unter Fr. 5'000 werden nicht besteuert.</t>
  </si>
  <si>
    <t>Total Steuer</t>
  </si>
  <si>
    <t>kumuliert</t>
  </si>
  <si>
    <t>Steuer</t>
  </si>
  <si>
    <t>Steuer kum.</t>
  </si>
  <si>
    <t>plus</t>
  </si>
  <si>
    <t>Verkaufskosten (Mäkler, Insertion usw.)</t>
  </si>
  <si>
    <t>Verkaufspreis</t>
  </si>
  <si>
    <t>Gesetzliche Grundlage</t>
  </si>
  <si>
    <t>Steuerbarer Grundstückgewinn</t>
  </si>
  <si>
    <t>Mäklerprovision</t>
  </si>
  <si>
    <t>schwerverkäufliches Objekt</t>
  </si>
  <si>
    <t>gültiger MWST-Satz (benötigt für die Mäklerprovision)</t>
  </si>
  <si>
    <t xml:space="preserve">Tarif: </t>
  </si>
  <si>
    <t>Zürcher Steuergesetz</t>
  </si>
  <si>
    <t>Art. 216 ff</t>
  </si>
  <si>
    <t>Artikel 225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</si>
</sst>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,##0.0"/>
    <numFmt numFmtId="172" formatCode=";;;"/>
  </numFmts>
  <fonts count="55">
    <font>
      <sz val="10"/>
      <name val="Tahoma"/>
      <family val="2"/>
    </font>
    <font>
      <sz val="12"/>
      <name val="Century-WP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sz val="8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ahoma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ahom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thin"/>
    </border>
    <border>
      <left>
        <color indexed="63"/>
      </left>
      <right>
        <color indexed="63"/>
      </right>
      <top style="medium">
        <color theme="0"/>
      </top>
      <bottom style="thin"/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0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33" borderId="0" xfId="0" applyFont="1" applyFill="1" applyAlignment="1" applyProtection="1">
      <alignment/>
      <protection locked="0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4" fillId="0" borderId="0" xfId="0" applyFont="1" applyAlignment="1">
      <alignment/>
    </xf>
    <xf numFmtId="3" fontId="24" fillId="33" borderId="10" xfId="0" applyNumberFormat="1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3" fontId="24" fillId="33" borderId="11" xfId="0" applyNumberFormat="1" applyFont="1" applyFill="1" applyBorder="1" applyAlignment="1" applyProtection="1">
      <alignment/>
      <protection locked="0"/>
    </xf>
    <xf numFmtId="3" fontId="24" fillId="33" borderId="0" xfId="0" applyNumberFormat="1" applyFont="1" applyFill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9" fontId="24" fillId="0" borderId="0" xfId="51" applyFont="1" applyAlignment="1">
      <alignment horizontal="left"/>
    </xf>
    <xf numFmtId="9" fontId="22" fillId="0" borderId="0" xfId="5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Alignment="1">
      <alignment horizontal="right"/>
    </xf>
    <xf numFmtId="9" fontId="27" fillId="0" borderId="0" xfId="0" applyNumberFormat="1" applyFont="1" applyAlignment="1">
      <alignment horizontal="left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9" fontId="27" fillId="0" borderId="0" xfId="0" applyNumberFormat="1" applyFont="1" applyAlignment="1">
      <alignment/>
    </xf>
    <xf numFmtId="172" fontId="25" fillId="0" borderId="0" xfId="0" applyNumberFormat="1" applyFont="1" applyAlignment="1" applyProtection="1">
      <alignment horizontal="right"/>
      <protection locked="0"/>
    </xf>
    <xf numFmtId="0" fontId="26" fillId="0" borderId="0" xfId="0" applyFont="1" applyAlignment="1">
      <alignment horizontal="right"/>
    </xf>
    <xf numFmtId="172" fontId="26" fillId="0" borderId="0" xfId="0" applyNumberFormat="1" applyFont="1" applyAlignment="1" applyProtection="1">
      <alignment horizontal="right"/>
      <protection locked="0"/>
    </xf>
    <xf numFmtId="10" fontId="26" fillId="33" borderId="0" xfId="0" applyNumberFormat="1" applyFont="1" applyFill="1" applyAlignment="1" applyProtection="1">
      <alignment/>
      <protection locked="0"/>
    </xf>
    <xf numFmtId="0" fontId="30" fillId="0" borderId="0" xfId="0" applyFont="1" applyAlignment="1">
      <alignment/>
    </xf>
    <xf numFmtId="172" fontId="26" fillId="0" borderId="0" xfId="0" applyNumberFormat="1" applyFont="1" applyAlignment="1">
      <alignment/>
    </xf>
    <xf numFmtId="0" fontId="24" fillId="34" borderId="0" xfId="0" applyFont="1" applyFill="1" applyAlignment="1">
      <alignment/>
    </xf>
    <xf numFmtId="0" fontId="24" fillId="34" borderId="12" xfId="0" applyFont="1" applyFill="1" applyBorder="1" applyAlignment="1">
      <alignment/>
    </xf>
    <xf numFmtId="3" fontId="24" fillId="34" borderId="13" xfId="0" applyNumberFormat="1" applyFont="1" applyFill="1" applyBorder="1" applyAlignment="1">
      <alignment/>
    </xf>
    <xf numFmtId="0" fontId="24" fillId="34" borderId="14" xfId="0" applyFont="1" applyFill="1" applyBorder="1" applyAlignment="1">
      <alignment/>
    </xf>
    <xf numFmtId="4" fontId="24" fillId="34" borderId="15" xfId="0" applyNumberFormat="1" applyFont="1" applyFill="1" applyBorder="1" applyAlignment="1">
      <alignment/>
    </xf>
    <xf numFmtId="0" fontId="24" fillId="34" borderId="16" xfId="0" applyFont="1" applyFill="1" applyBorder="1" applyAlignment="1">
      <alignment/>
    </xf>
    <xf numFmtId="4" fontId="24" fillId="34" borderId="17" xfId="0" applyNumberFormat="1" applyFont="1" applyFill="1" applyBorder="1" applyAlignment="1">
      <alignment/>
    </xf>
    <xf numFmtId="0" fontId="31" fillId="34" borderId="18" xfId="0" applyFont="1" applyFill="1" applyBorder="1" applyAlignment="1">
      <alignment/>
    </xf>
    <xf numFmtId="3" fontId="31" fillId="34" borderId="19" xfId="0" applyNumberFormat="1" applyFont="1" applyFill="1" applyBorder="1" applyAlignment="1">
      <alignment/>
    </xf>
    <xf numFmtId="0" fontId="31" fillId="34" borderId="20" xfId="0" applyFont="1" applyFill="1" applyBorder="1" applyAlignment="1">
      <alignment/>
    </xf>
    <xf numFmtId="4" fontId="31" fillId="34" borderId="21" xfId="0" applyNumberFormat="1" applyFont="1" applyFill="1" applyBorder="1" applyAlignment="1">
      <alignment/>
    </xf>
    <xf numFmtId="3" fontId="24" fillId="33" borderId="22" xfId="0" applyNumberFormat="1" applyFont="1" applyFill="1" applyBorder="1" applyAlignment="1" applyProtection="1">
      <alignment/>
      <protection locked="0"/>
    </xf>
    <xf numFmtId="3" fontId="24" fillId="33" borderId="23" xfId="0" applyNumberFormat="1" applyFont="1" applyFill="1" applyBorder="1" applyAlignment="1" applyProtection="1">
      <alignment/>
      <protection locked="0"/>
    </xf>
    <xf numFmtId="3" fontId="24" fillId="34" borderId="23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54" fillId="0" borderId="0" xfId="48" applyFont="1" applyAlignment="1">
      <alignment/>
    </xf>
    <xf numFmtId="0" fontId="31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1</xdr:col>
      <xdr:colOff>666750</xdr:colOff>
      <xdr:row>3</xdr:row>
      <xdr:rowOff>190500</xdr:rowOff>
    </xdr:to>
    <xdr:pic>
      <xdr:nvPicPr>
        <xdr:cNvPr id="1" name="irc_mi" descr="http://upload.wikimedia.org/wikipedia/commons/thumb/5/5a/Wappen_Z%C3%BCrich_matt.svg/170px-Wappen_Z%C3%BCrich_matt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0</xdr:row>
      <xdr:rowOff>123825</xdr:rowOff>
    </xdr:from>
    <xdr:to>
      <xdr:col>11</xdr:col>
      <xdr:colOff>9525</xdr:colOff>
      <xdr:row>3</xdr:row>
      <xdr:rowOff>285750</xdr:rowOff>
    </xdr:to>
    <xdr:pic>
      <xdr:nvPicPr>
        <xdr:cNvPr id="2" name="Grafik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24450" y="12382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zhlex.zh.ch/appl/zhlex_r.nsf/0/A98826F1ECB6DB39C12570DD00493FEF/$file/631.1_8.6.97_51.pdf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M86"/>
  <sheetViews>
    <sheetView showGridLines="0" tabSelected="1" zoomScalePageLayoutView="0" workbookViewId="0" topLeftCell="A1">
      <selection activeCell="I28" sqref="I28"/>
    </sheetView>
  </sheetViews>
  <sheetFormatPr defaultColWidth="0" defaultRowHeight="12.75" zeroHeight="1"/>
  <cols>
    <col min="1" max="1" width="1.1484375" style="3" customWidth="1"/>
    <col min="2" max="2" width="11.421875" style="3" customWidth="1"/>
    <col min="3" max="3" width="6.57421875" style="3" customWidth="1"/>
    <col min="4" max="4" width="14.57421875" style="3" customWidth="1"/>
    <col min="5" max="5" width="4.28125" style="3" customWidth="1"/>
    <col min="6" max="6" width="14.7109375" style="3" customWidth="1"/>
    <col min="7" max="7" width="9.28125" style="3" customWidth="1"/>
    <col min="8" max="8" width="4.7109375" style="3" customWidth="1"/>
    <col min="9" max="9" width="12.421875" style="3" customWidth="1"/>
    <col min="10" max="10" width="6.421875" style="3" customWidth="1"/>
    <col min="11" max="11" width="4.28125" style="3" customWidth="1"/>
    <col min="12" max="12" width="0.85546875" style="3" customWidth="1"/>
    <col min="13" max="15" width="7.00390625" style="3" hidden="1" customWidth="1"/>
    <col min="16" max="16" width="7.57421875" style="3" hidden="1" customWidth="1"/>
    <col min="17" max="17" width="9.7109375" style="3" hidden="1" customWidth="1"/>
    <col min="18" max="16384" width="0" style="3" hidden="1" customWidth="1"/>
  </cols>
  <sheetData>
    <row r="1" ht="16.5" customHeight="1"/>
    <row r="2" ht="21">
      <c r="C2" s="2" t="s">
        <v>19</v>
      </c>
    </row>
    <row r="3" ht="21">
      <c r="C3" s="2" t="s">
        <v>20</v>
      </c>
    </row>
    <row r="4" ht="43.5" customHeight="1">
      <c r="B4" s="1"/>
    </row>
    <row r="5" spans="2:9" ht="15.75">
      <c r="B5" s="3" t="s">
        <v>6</v>
      </c>
      <c r="E5" s="4"/>
      <c r="F5" s="5" t="str">
        <f>IF(G5&lt;2,"weniger als","volle")</f>
        <v>weniger als</v>
      </c>
      <c r="G5" s="6">
        <v>1</v>
      </c>
      <c r="H5" s="7">
        <f>G5+IF($G$5&lt;2,1,0)</f>
        <v>2</v>
      </c>
      <c r="I5" s="8" t="str">
        <f>"Jahr"&amp;IF(H5&gt;1,"e","")</f>
        <v>Jahre</v>
      </c>
    </row>
    <row r="6" spans="2:9" ht="15.75">
      <c r="B6" s="3" t="s">
        <v>32</v>
      </c>
      <c r="E6" s="4"/>
      <c r="F6" s="35" t="b">
        <v>0</v>
      </c>
      <c r="H6" s="7"/>
      <c r="I6" s="8"/>
    </row>
    <row r="7" spans="2:9" s="20" customFormat="1" ht="12.75">
      <c r="B7" s="20" t="s">
        <v>33</v>
      </c>
      <c r="E7" s="36"/>
      <c r="F7" s="37"/>
      <c r="G7" s="38">
        <v>0.08</v>
      </c>
      <c r="H7" s="39"/>
      <c r="I7" s="40">
        <f>IF(F6,3%,2%)*(1+G7)</f>
        <v>0.0216</v>
      </c>
    </row>
    <row r="8" ht="9" customHeight="1">
      <c r="I8" s="9"/>
    </row>
    <row r="9" ht="6.75" customHeight="1" thickBot="1"/>
    <row r="10" spans="2:10" ht="15.75" thickBot="1">
      <c r="B10" s="10" t="s">
        <v>28</v>
      </c>
      <c r="C10" s="10"/>
      <c r="D10" s="10"/>
      <c r="E10" s="10"/>
      <c r="F10" s="10"/>
      <c r="G10" s="10"/>
      <c r="H10" s="11" t="s">
        <v>1</v>
      </c>
      <c r="I10" s="52">
        <v>1000000</v>
      </c>
      <c r="J10" s="55"/>
    </row>
    <row r="11" spans="2:10" ht="15.75" thickBot="1">
      <c r="B11" s="12" t="str">
        <f>IF(G5&lt;20,"Kaufpreis","Marktwert vor 20 Jahren")</f>
        <v>Kaufpreis</v>
      </c>
      <c r="C11" s="10"/>
      <c r="D11" s="10"/>
      <c r="E11" s="10"/>
      <c r="F11" s="10"/>
      <c r="G11" s="10"/>
      <c r="H11" s="11" t="s">
        <v>1</v>
      </c>
      <c r="I11" s="52">
        <v>500000</v>
      </c>
      <c r="J11" s="55"/>
    </row>
    <row r="12" spans="2:10" ht="15.75" thickBot="1">
      <c r="B12" s="10" t="s">
        <v>16</v>
      </c>
      <c r="C12" s="10"/>
      <c r="D12" s="10"/>
      <c r="E12" s="10"/>
      <c r="F12" s="10"/>
      <c r="G12" s="10"/>
      <c r="H12" s="11" t="s">
        <v>1</v>
      </c>
      <c r="I12" s="53"/>
      <c r="J12" s="55"/>
    </row>
    <row r="13" spans="2:10" ht="15.75" thickBot="1">
      <c r="B13" s="10" t="s">
        <v>31</v>
      </c>
      <c r="C13" s="10"/>
      <c r="D13" s="14">
        <v>150000</v>
      </c>
      <c r="E13" s="10" t="str">
        <f>"jedoch "&amp;IF(F6,"max. 3% plus MWST","max. 2% plus MWST")</f>
        <v>jedoch max. 2% plus MWST</v>
      </c>
      <c r="G13" s="10"/>
      <c r="H13" s="41" t="s">
        <v>1</v>
      </c>
      <c r="I13" s="54">
        <f>MIN(IF(ISBLANK(D13),0,D13),I10*I7)</f>
        <v>21600</v>
      </c>
      <c r="J13" s="55"/>
    </row>
    <row r="14" spans="2:10" ht="15">
      <c r="B14" s="10" t="s">
        <v>27</v>
      </c>
      <c r="C14" s="10"/>
      <c r="D14" s="10"/>
      <c r="E14" s="10"/>
      <c r="F14" s="10"/>
      <c r="G14" s="10"/>
      <c r="H14" s="13" t="s">
        <v>1</v>
      </c>
      <c r="I14" s="53">
        <v>9000</v>
      </c>
      <c r="J14" s="55"/>
    </row>
    <row r="15" spans="2:10" ht="23.25" customHeight="1" thickBot="1">
      <c r="B15" s="10" t="s">
        <v>17</v>
      </c>
      <c r="C15" s="10"/>
      <c r="D15" s="10"/>
      <c r="E15" s="10"/>
      <c r="F15" s="10"/>
      <c r="G15" s="10"/>
      <c r="H15" s="48" t="s">
        <v>1</v>
      </c>
      <c r="I15" s="49">
        <f>I10-I11-I12-I14-I13</f>
        <v>469400</v>
      </c>
      <c r="J15" s="55"/>
    </row>
    <row r="16" spans="2:10" ht="15">
      <c r="B16" s="10"/>
      <c r="C16" s="10"/>
      <c r="D16" s="10"/>
      <c r="E16" s="10"/>
      <c r="F16" s="10"/>
      <c r="G16" s="10"/>
      <c r="H16" s="15"/>
      <c r="I16" s="16"/>
      <c r="J16" s="55"/>
    </row>
    <row r="17" spans="2:10" ht="15.75" thickBot="1">
      <c r="B17" s="10" t="s">
        <v>30</v>
      </c>
      <c r="C17" s="10"/>
      <c r="D17" s="10"/>
      <c r="E17" s="10"/>
      <c r="F17" s="10"/>
      <c r="G17" s="10"/>
      <c r="H17" s="42" t="s">
        <v>1</v>
      </c>
      <c r="I17" s="43">
        <f>ROUNDDOWN(I15,-2)</f>
        <v>469400</v>
      </c>
      <c r="J17" s="55"/>
    </row>
    <row r="18" spans="2:13" ht="15.75" thickBot="1">
      <c r="B18" s="10" t="s">
        <v>18</v>
      </c>
      <c r="C18" s="10"/>
      <c r="D18" s="10"/>
      <c r="E18" s="10"/>
      <c r="F18" s="10"/>
      <c r="G18" s="10"/>
      <c r="H18" s="44" t="s">
        <v>1</v>
      </c>
      <c r="I18" s="45">
        <f>IF(I17&gt;5000,VLOOKUP(I17,Tarif,3)+(I17-VLOOKUP(I17,Tarif,1))*VLOOKUP(I17,Tarif,4),0)</f>
        <v>177160</v>
      </c>
      <c r="J18" s="55"/>
      <c r="M18" s="9"/>
    </row>
    <row r="19" spans="2:12" ht="15">
      <c r="B19" s="10" t="str">
        <f>IF(G5&lt;2,"Erhöhung",IF(G5&gt;=5,"Ermässigung",""))</f>
        <v>Erhöhung</v>
      </c>
      <c r="C19" s="10"/>
      <c r="E19" s="17"/>
      <c r="F19" s="17">
        <f>IF(G5=0,50%,IF(G5=1,25%,IF(G5&gt;4,VLOOKUP(G5,C45:F60,3),"")))</f>
        <v>0.25</v>
      </c>
      <c r="G19" s="17"/>
      <c r="H19" s="46" t="str">
        <f>IF(I19&lt;&gt;"","Fr.","")</f>
        <v>Fr.</v>
      </c>
      <c r="I19" s="47">
        <f>IF(F19&lt;&gt;"",F19*I18,"")</f>
        <v>44290</v>
      </c>
      <c r="J19" s="55"/>
      <c r="L19" s="9"/>
    </row>
    <row r="20" spans="2:12" ht="23.25" customHeight="1" thickBot="1">
      <c r="B20" s="10" t="s">
        <v>22</v>
      </c>
      <c r="C20" s="10"/>
      <c r="D20" s="10"/>
      <c r="E20" s="10"/>
      <c r="F20" s="10"/>
      <c r="G20" s="10"/>
      <c r="H20" s="50" t="s">
        <v>1</v>
      </c>
      <c r="I20" s="51">
        <f>I18+IF(I19&lt;&gt;"",IF(B19="Ermässigung",-I19,I19))</f>
        <v>221450</v>
      </c>
      <c r="J20" s="55"/>
      <c r="L20" s="18"/>
    </row>
    <row r="21" spans="2:9" ht="15.75" thickTop="1">
      <c r="B21" s="10"/>
      <c r="C21" s="10"/>
      <c r="D21" s="10"/>
      <c r="E21" s="10"/>
      <c r="F21" s="10"/>
      <c r="G21" s="10"/>
      <c r="H21" s="10"/>
      <c r="I21" s="10"/>
    </row>
    <row r="22" spans="2:9" ht="15">
      <c r="B22" s="10"/>
      <c r="C22" s="10"/>
      <c r="D22" s="10"/>
      <c r="E22" s="10"/>
      <c r="F22" s="10"/>
      <c r="G22" s="10"/>
      <c r="H22" s="10"/>
      <c r="I22" s="10"/>
    </row>
    <row r="23" spans="2:7" s="22" customFormat="1" ht="14.25">
      <c r="B23" s="57" t="s">
        <v>29</v>
      </c>
      <c r="C23" s="20"/>
      <c r="D23" s="20"/>
      <c r="E23" s="56" t="s">
        <v>35</v>
      </c>
      <c r="G23" s="10" t="s">
        <v>36</v>
      </c>
    </row>
    <row r="24" s="22" customFormat="1" ht="9.75">
      <c r="B24" s="23"/>
    </row>
    <row r="25" spans="2:3" s="22" customFormat="1" ht="14.25">
      <c r="B25" s="57" t="s">
        <v>34</v>
      </c>
      <c r="C25" s="57" t="s">
        <v>37</v>
      </c>
    </row>
    <row r="26" s="22" customFormat="1" ht="9.75">
      <c r="B26" s="23"/>
    </row>
    <row r="27" spans="2:11" s="22" customFormat="1" ht="9.75">
      <c r="B27" s="23" t="s">
        <v>4</v>
      </c>
      <c r="C27" s="23"/>
      <c r="G27" s="24"/>
      <c r="H27" s="25" t="s">
        <v>23</v>
      </c>
      <c r="I27" s="25" t="s">
        <v>24</v>
      </c>
      <c r="J27" s="26" t="s">
        <v>25</v>
      </c>
      <c r="K27" s="26" t="s">
        <v>26</v>
      </c>
    </row>
    <row r="28" spans="2:11" s="22" customFormat="1" ht="9.75" customHeight="1">
      <c r="B28" s="27">
        <v>0.1</v>
      </c>
      <c r="C28" s="22" t="s">
        <v>0</v>
      </c>
      <c r="E28" s="28" t="s">
        <v>1</v>
      </c>
      <c r="F28" s="29">
        <v>4000</v>
      </c>
      <c r="G28" s="30"/>
      <c r="H28" s="21">
        <f>F28</f>
        <v>4000</v>
      </c>
      <c r="I28" s="21">
        <f aca="true" t="shared" si="0" ref="I28:I34">F28*B28</f>
        <v>400</v>
      </c>
      <c r="J28" s="21">
        <f>I28</f>
        <v>400</v>
      </c>
      <c r="K28" s="21">
        <f aca="true" t="shared" si="1" ref="K28:K33">B29</f>
        <v>0.15</v>
      </c>
    </row>
    <row r="29" spans="2:11" s="22" customFormat="1" ht="9.75" customHeight="1">
      <c r="B29" s="27">
        <v>0.15</v>
      </c>
      <c r="C29" s="22" t="s">
        <v>2</v>
      </c>
      <c r="E29" s="28" t="s">
        <v>1</v>
      </c>
      <c r="F29" s="29">
        <v>6000</v>
      </c>
      <c r="G29" s="30"/>
      <c r="H29" s="21">
        <f aca="true" t="shared" si="2" ref="H29:H34">H28+F29</f>
        <v>10000</v>
      </c>
      <c r="I29" s="21">
        <f t="shared" si="0"/>
        <v>900</v>
      </c>
      <c r="J29" s="21">
        <f aca="true" t="shared" si="3" ref="J29:J34">J28+I29</f>
        <v>1300</v>
      </c>
      <c r="K29" s="21">
        <f t="shared" si="1"/>
        <v>0.2</v>
      </c>
    </row>
    <row r="30" spans="2:11" s="22" customFormat="1" ht="9.75" customHeight="1">
      <c r="B30" s="27">
        <v>0.2</v>
      </c>
      <c r="C30" s="22" t="s">
        <v>2</v>
      </c>
      <c r="E30" s="28" t="s">
        <v>1</v>
      </c>
      <c r="F30" s="29">
        <v>8000</v>
      </c>
      <c r="G30" s="30"/>
      <c r="H30" s="21">
        <f t="shared" si="2"/>
        <v>18000</v>
      </c>
      <c r="I30" s="21">
        <f>F30*B30</f>
        <v>1600</v>
      </c>
      <c r="J30" s="21">
        <f t="shared" si="3"/>
        <v>2900</v>
      </c>
      <c r="K30" s="21">
        <f t="shared" si="1"/>
        <v>0.25</v>
      </c>
    </row>
    <row r="31" spans="2:11" s="22" customFormat="1" ht="9.75" customHeight="1">
      <c r="B31" s="27">
        <v>0.25</v>
      </c>
      <c r="C31" s="22" t="s">
        <v>2</v>
      </c>
      <c r="E31" s="28" t="s">
        <v>1</v>
      </c>
      <c r="F31" s="29">
        <v>12000</v>
      </c>
      <c r="G31" s="30"/>
      <c r="H31" s="21">
        <f t="shared" si="2"/>
        <v>30000</v>
      </c>
      <c r="I31" s="21">
        <f t="shared" si="0"/>
        <v>3000</v>
      </c>
      <c r="J31" s="21">
        <f t="shared" si="3"/>
        <v>5900</v>
      </c>
      <c r="K31" s="21">
        <f t="shared" si="1"/>
        <v>0.3</v>
      </c>
    </row>
    <row r="32" spans="2:11" s="22" customFormat="1" ht="9.75" customHeight="1">
      <c r="B32" s="27">
        <v>0.3</v>
      </c>
      <c r="C32" s="22" t="s">
        <v>2</v>
      </c>
      <c r="E32" s="28" t="s">
        <v>1</v>
      </c>
      <c r="F32" s="29">
        <v>20000</v>
      </c>
      <c r="G32" s="30"/>
      <c r="H32" s="21">
        <f t="shared" si="2"/>
        <v>50000</v>
      </c>
      <c r="I32" s="21">
        <f t="shared" si="0"/>
        <v>6000</v>
      </c>
      <c r="J32" s="21">
        <f t="shared" si="3"/>
        <v>11900</v>
      </c>
      <c r="K32" s="21">
        <f t="shared" si="1"/>
        <v>0.35</v>
      </c>
    </row>
    <row r="33" spans="2:11" s="22" customFormat="1" ht="9.75" customHeight="1">
      <c r="B33" s="27">
        <v>0.35</v>
      </c>
      <c r="C33" s="22" t="s">
        <v>2</v>
      </c>
      <c r="E33" s="28" t="s">
        <v>1</v>
      </c>
      <c r="F33" s="29">
        <v>50000</v>
      </c>
      <c r="G33" s="30"/>
      <c r="H33" s="21">
        <f t="shared" si="2"/>
        <v>100000</v>
      </c>
      <c r="I33" s="21">
        <f t="shared" si="0"/>
        <v>17500</v>
      </c>
      <c r="J33" s="21">
        <f t="shared" si="3"/>
        <v>29400</v>
      </c>
      <c r="K33" s="21">
        <f t="shared" si="1"/>
        <v>0.4</v>
      </c>
    </row>
    <row r="34" spans="2:11" s="22" customFormat="1" ht="9.75" customHeight="1">
      <c r="B34" s="27">
        <v>0.4</v>
      </c>
      <c r="C34" s="22" t="s">
        <v>3</v>
      </c>
      <c r="E34" s="28" t="s">
        <v>1</v>
      </c>
      <c r="F34" s="29">
        <v>100000</v>
      </c>
      <c r="G34" s="30"/>
      <c r="H34" s="21">
        <f t="shared" si="2"/>
        <v>200000</v>
      </c>
      <c r="I34" s="21">
        <f t="shared" si="0"/>
        <v>40000</v>
      </c>
      <c r="J34" s="21">
        <f t="shared" si="3"/>
        <v>69400</v>
      </c>
      <c r="K34" s="21">
        <f>B34</f>
        <v>0.4</v>
      </c>
    </row>
    <row r="35" spans="2:3" s="22" customFormat="1" ht="9.75">
      <c r="B35" s="31"/>
      <c r="C35" s="31"/>
    </row>
    <row r="36" spans="2:3" s="22" customFormat="1" ht="9.75">
      <c r="B36" s="32" t="s">
        <v>5</v>
      </c>
      <c r="C36" s="32"/>
    </row>
    <row r="37" spans="2:3" s="22" customFormat="1" ht="9.75" customHeight="1">
      <c r="B37" s="31" t="s">
        <v>10</v>
      </c>
      <c r="C37" s="31"/>
    </row>
    <row r="38" spans="2:3" s="22" customFormat="1" ht="9.75" customHeight="1">
      <c r="B38" s="31" t="s">
        <v>11</v>
      </c>
      <c r="C38" s="31"/>
    </row>
    <row r="39" spans="2:3" s="22" customFormat="1" ht="9.75" customHeight="1">
      <c r="B39" s="31" t="s">
        <v>7</v>
      </c>
      <c r="C39" s="31"/>
    </row>
    <row r="40" s="22" customFormat="1" ht="9.75" customHeight="1">
      <c r="B40" s="22" t="s">
        <v>8</v>
      </c>
    </row>
    <row r="41" s="22" customFormat="1" ht="9.75"/>
    <row r="42" spans="2:3" s="22" customFormat="1" ht="9.75">
      <c r="B42" s="32" t="s">
        <v>9</v>
      </c>
      <c r="C42" s="32"/>
    </row>
    <row r="43" spans="2:3" s="22" customFormat="1" ht="9.75">
      <c r="B43" s="31" t="s">
        <v>12</v>
      </c>
      <c r="C43" s="31"/>
    </row>
    <row r="44" spans="2:3" s="22" customFormat="1" ht="9.75">
      <c r="B44" s="31" t="s">
        <v>11</v>
      </c>
      <c r="C44" s="31"/>
    </row>
    <row r="45" spans="2:5" s="22" customFormat="1" ht="9.75" customHeight="1">
      <c r="B45" s="22" t="s">
        <v>13</v>
      </c>
      <c r="C45" s="33">
        <v>5</v>
      </c>
      <c r="D45" s="22" t="s">
        <v>14</v>
      </c>
      <c r="E45" s="34">
        <v>0.05</v>
      </c>
    </row>
    <row r="46" spans="2:5" s="22" customFormat="1" ht="9.75" customHeight="1">
      <c r="B46" s="22" t="s">
        <v>13</v>
      </c>
      <c r="C46" s="33">
        <v>6</v>
      </c>
      <c r="D46" s="22" t="s">
        <v>14</v>
      </c>
      <c r="E46" s="34">
        <v>0.08</v>
      </c>
    </row>
    <row r="47" spans="2:5" s="22" customFormat="1" ht="9.75" customHeight="1">
      <c r="B47" s="22" t="s">
        <v>13</v>
      </c>
      <c r="C47" s="33">
        <v>7</v>
      </c>
      <c r="D47" s="22" t="s">
        <v>14</v>
      </c>
      <c r="E47" s="34">
        <v>0.11</v>
      </c>
    </row>
    <row r="48" spans="2:5" s="22" customFormat="1" ht="9.75" customHeight="1">
      <c r="B48" s="22" t="s">
        <v>13</v>
      </c>
      <c r="C48" s="33">
        <v>8</v>
      </c>
      <c r="D48" s="22" t="s">
        <v>14</v>
      </c>
      <c r="E48" s="34">
        <v>0.14</v>
      </c>
    </row>
    <row r="49" spans="2:5" s="22" customFormat="1" ht="9.75" customHeight="1">
      <c r="B49" s="22" t="s">
        <v>13</v>
      </c>
      <c r="C49" s="33">
        <v>9</v>
      </c>
      <c r="D49" s="22" t="s">
        <v>14</v>
      </c>
      <c r="E49" s="34">
        <v>0.17</v>
      </c>
    </row>
    <row r="50" spans="2:5" s="22" customFormat="1" ht="9.75" customHeight="1">
      <c r="B50" s="22" t="s">
        <v>13</v>
      </c>
      <c r="C50" s="33">
        <v>10</v>
      </c>
      <c r="D50" s="22" t="s">
        <v>14</v>
      </c>
      <c r="E50" s="34">
        <v>0.2</v>
      </c>
    </row>
    <row r="51" spans="2:5" s="22" customFormat="1" ht="9.75" customHeight="1">
      <c r="B51" s="22" t="s">
        <v>13</v>
      </c>
      <c r="C51" s="33">
        <v>11</v>
      </c>
      <c r="D51" s="22" t="s">
        <v>14</v>
      </c>
      <c r="E51" s="34">
        <v>0.23</v>
      </c>
    </row>
    <row r="52" spans="2:5" s="22" customFormat="1" ht="9.75" customHeight="1">
      <c r="B52" s="22" t="s">
        <v>13</v>
      </c>
      <c r="C52" s="33">
        <v>12</v>
      </c>
      <c r="D52" s="22" t="s">
        <v>14</v>
      </c>
      <c r="E52" s="34">
        <v>0.26</v>
      </c>
    </row>
    <row r="53" spans="2:5" s="22" customFormat="1" ht="9.75" customHeight="1">
      <c r="B53" s="22" t="s">
        <v>13</v>
      </c>
      <c r="C53" s="33">
        <v>13</v>
      </c>
      <c r="D53" s="22" t="s">
        <v>14</v>
      </c>
      <c r="E53" s="34">
        <v>0.29</v>
      </c>
    </row>
    <row r="54" spans="2:5" s="22" customFormat="1" ht="9.75" customHeight="1">
      <c r="B54" s="22" t="s">
        <v>13</v>
      </c>
      <c r="C54" s="33">
        <v>14</v>
      </c>
      <c r="D54" s="22" t="s">
        <v>14</v>
      </c>
      <c r="E54" s="34">
        <v>0.32</v>
      </c>
    </row>
    <row r="55" spans="2:5" s="22" customFormat="1" ht="9.75" customHeight="1">
      <c r="B55" s="22" t="s">
        <v>13</v>
      </c>
      <c r="C55" s="33">
        <v>15</v>
      </c>
      <c r="D55" s="22" t="s">
        <v>14</v>
      </c>
      <c r="E55" s="34">
        <v>0.35</v>
      </c>
    </row>
    <row r="56" spans="2:5" s="22" customFormat="1" ht="9.75" customHeight="1">
      <c r="B56" s="22" t="s">
        <v>13</v>
      </c>
      <c r="C56" s="33">
        <v>16</v>
      </c>
      <c r="D56" s="22" t="s">
        <v>14</v>
      </c>
      <c r="E56" s="34">
        <v>0.38</v>
      </c>
    </row>
    <row r="57" spans="2:5" s="22" customFormat="1" ht="9.75" customHeight="1">
      <c r="B57" s="22" t="s">
        <v>13</v>
      </c>
      <c r="C57" s="33">
        <v>17</v>
      </c>
      <c r="D57" s="22" t="s">
        <v>14</v>
      </c>
      <c r="E57" s="34">
        <v>0.41</v>
      </c>
    </row>
    <row r="58" spans="2:5" s="22" customFormat="1" ht="9.75" customHeight="1">
      <c r="B58" s="22" t="s">
        <v>13</v>
      </c>
      <c r="C58" s="33">
        <v>18</v>
      </c>
      <c r="D58" s="22" t="s">
        <v>14</v>
      </c>
      <c r="E58" s="34">
        <v>0.44</v>
      </c>
    </row>
    <row r="59" spans="2:5" s="22" customFormat="1" ht="9.75" customHeight="1">
      <c r="B59" s="22" t="s">
        <v>13</v>
      </c>
      <c r="C59" s="33">
        <v>19</v>
      </c>
      <c r="D59" s="22" t="s">
        <v>14</v>
      </c>
      <c r="E59" s="34">
        <v>0.47</v>
      </c>
    </row>
    <row r="60" spans="2:5" s="22" customFormat="1" ht="9.75" customHeight="1">
      <c r="B60" s="22" t="s">
        <v>13</v>
      </c>
      <c r="C60" s="33">
        <v>20</v>
      </c>
      <c r="D60" s="22" t="s">
        <v>14</v>
      </c>
      <c r="E60" s="34">
        <v>0.5</v>
      </c>
    </row>
    <row r="61" s="22" customFormat="1" ht="9.75"/>
    <row r="62" s="22" customFormat="1" ht="9.75">
      <c r="B62" s="32" t="s">
        <v>15</v>
      </c>
    </row>
    <row r="63" s="22" customFormat="1" ht="9.75">
      <c r="B63" s="31" t="s">
        <v>21</v>
      </c>
    </row>
    <row r="64" spans="2:9" s="20" customFormat="1" ht="6" customHeight="1">
      <c r="B64" s="19"/>
      <c r="C64" s="19"/>
      <c r="D64" s="19"/>
      <c r="E64" s="19"/>
      <c r="F64" s="19"/>
      <c r="G64" s="19"/>
      <c r="H64" s="19"/>
      <c r="I64" s="19"/>
    </row>
    <row r="65" spans="2:9" ht="15" hidden="1">
      <c r="B65" s="19"/>
      <c r="C65" s="19"/>
      <c r="D65" s="19"/>
      <c r="E65" s="19"/>
      <c r="F65" s="19"/>
      <c r="G65" s="19"/>
      <c r="H65" s="19"/>
      <c r="I65" s="19"/>
    </row>
    <row r="66" spans="2:9" ht="15" hidden="1">
      <c r="B66" s="19"/>
      <c r="C66" s="19"/>
      <c r="D66" s="19"/>
      <c r="E66" s="19"/>
      <c r="F66" s="19"/>
      <c r="G66" s="19"/>
      <c r="H66" s="19"/>
      <c r="I66" s="19"/>
    </row>
    <row r="67" spans="2:9" ht="15" hidden="1">
      <c r="B67" s="19"/>
      <c r="C67" s="19"/>
      <c r="D67" s="19"/>
      <c r="E67" s="19"/>
      <c r="F67" s="19"/>
      <c r="G67" s="19"/>
      <c r="H67" s="19"/>
      <c r="I67" s="19"/>
    </row>
    <row r="68" spans="2:9" ht="15" hidden="1">
      <c r="B68" s="19"/>
      <c r="C68" s="19"/>
      <c r="D68" s="19"/>
      <c r="E68" s="19"/>
      <c r="F68" s="19"/>
      <c r="G68" s="19"/>
      <c r="H68" s="19"/>
      <c r="I68" s="19"/>
    </row>
    <row r="69" spans="2:9" ht="15" hidden="1">
      <c r="B69" s="19"/>
      <c r="C69" s="19"/>
      <c r="D69" s="19"/>
      <c r="E69" s="19"/>
      <c r="F69" s="19"/>
      <c r="G69" s="19"/>
      <c r="H69" s="19"/>
      <c r="I69" s="19"/>
    </row>
    <row r="70" spans="2:9" ht="15" hidden="1">
      <c r="B70" s="19"/>
      <c r="C70" s="19"/>
      <c r="D70" s="19"/>
      <c r="E70" s="19"/>
      <c r="F70" s="19"/>
      <c r="G70" s="19"/>
      <c r="H70" s="19"/>
      <c r="I70" s="19"/>
    </row>
    <row r="71" spans="2:9" ht="15" hidden="1">
      <c r="B71" s="19"/>
      <c r="C71" s="19"/>
      <c r="D71" s="19"/>
      <c r="E71" s="19"/>
      <c r="F71" s="19"/>
      <c r="G71" s="19"/>
      <c r="H71" s="19"/>
      <c r="I71" s="19"/>
    </row>
    <row r="72" spans="2:9" ht="15" hidden="1">
      <c r="B72" s="19"/>
      <c r="C72" s="19"/>
      <c r="D72" s="19"/>
      <c r="E72" s="19"/>
      <c r="F72" s="19"/>
      <c r="G72" s="19"/>
      <c r="H72" s="19"/>
      <c r="I72" s="19"/>
    </row>
    <row r="73" spans="2:9" ht="15" hidden="1">
      <c r="B73" s="19"/>
      <c r="C73" s="19"/>
      <c r="D73" s="19"/>
      <c r="E73" s="19"/>
      <c r="F73" s="19"/>
      <c r="G73" s="19"/>
      <c r="H73" s="19"/>
      <c r="I73" s="19"/>
    </row>
    <row r="74" spans="2:9" ht="15" hidden="1">
      <c r="B74" s="19"/>
      <c r="C74" s="19"/>
      <c r="D74" s="19"/>
      <c r="E74" s="19"/>
      <c r="F74" s="19"/>
      <c r="G74" s="19"/>
      <c r="H74" s="19"/>
      <c r="I74" s="19"/>
    </row>
    <row r="75" spans="2:9" ht="15" hidden="1">
      <c r="B75" s="19"/>
      <c r="C75" s="19"/>
      <c r="D75" s="19"/>
      <c r="E75" s="19"/>
      <c r="F75" s="19"/>
      <c r="G75" s="19"/>
      <c r="H75" s="19"/>
      <c r="I75" s="19"/>
    </row>
    <row r="76" spans="2:9" ht="15" hidden="1">
      <c r="B76" s="19"/>
      <c r="C76" s="19"/>
      <c r="D76" s="19"/>
      <c r="E76" s="19"/>
      <c r="F76" s="19"/>
      <c r="G76" s="19"/>
      <c r="H76" s="19"/>
      <c r="I76" s="19"/>
    </row>
    <row r="77" spans="2:9" ht="15" hidden="1">
      <c r="B77" s="19"/>
      <c r="C77" s="19"/>
      <c r="D77" s="19"/>
      <c r="E77" s="19"/>
      <c r="F77" s="19"/>
      <c r="G77" s="19"/>
      <c r="H77" s="19"/>
      <c r="I77" s="19"/>
    </row>
    <row r="78" spans="2:9" ht="15" hidden="1">
      <c r="B78" s="19"/>
      <c r="C78" s="19"/>
      <c r="D78" s="19"/>
      <c r="E78" s="19"/>
      <c r="F78" s="19"/>
      <c r="G78" s="19"/>
      <c r="H78" s="19"/>
      <c r="I78" s="19"/>
    </row>
    <row r="79" spans="2:9" ht="15" hidden="1">
      <c r="B79" s="19"/>
      <c r="C79" s="19"/>
      <c r="D79" s="19"/>
      <c r="E79" s="19"/>
      <c r="F79" s="19"/>
      <c r="G79" s="19"/>
      <c r="H79" s="19"/>
      <c r="I79" s="19"/>
    </row>
    <row r="80" spans="2:9" ht="15" hidden="1">
      <c r="B80" s="19"/>
      <c r="C80" s="19"/>
      <c r="D80" s="19"/>
      <c r="E80" s="19"/>
      <c r="F80" s="19"/>
      <c r="G80" s="19"/>
      <c r="H80" s="19"/>
      <c r="I80" s="19"/>
    </row>
    <row r="81" spans="2:9" ht="15" hidden="1">
      <c r="B81" s="19"/>
      <c r="C81" s="19"/>
      <c r="D81" s="19"/>
      <c r="E81" s="19"/>
      <c r="F81" s="19"/>
      <c r="G81" s="19"/>
      <c r="H81" s="19"/>
      <c r="I81" s="19"/>
    </row>
    <row r="82" spans="2:9" ht="15" hidden="1">
      <c r="B82" s="19"/>
      <c r="C82" s="19"/>
      <c r="D82" s="19"/>
      <c r="E82" s="19"/>
      <c r="F82" s="19"/>
      <c r="G82" s="19"/>
      <c r="H82" s="19"/>
      <c r="I82" s="19"/>
    </row>
    <row r="83" spans="2:9" ht="15" hidden="1">
      <c r="B83" s="19"/>
      <c r="C83" s="19"/>
      <c r="D83" s="19"/>
      <c r="E83" s="19"/>
      <c r="F83" s="19"/>
      <c r="G83" s="19"/>
      <c r="H83" s="19"/>
      <c r="I83" s="19"/>
    </row>
    <row r="84" spans="2:9" ht="15" hidden="1">
      <c r="B84" s="19"/>
      <c r="C84" s="19"/>
      <c r="D84" s="19"/>
      <c r="E84" s="19"/>
      <c r="F84" s="19"/>
      <c r="G84" s="19"/>
      <c r="H84" s="19"/>
      <c r="I84" s="19"/>
    </row>
    <row r="85" spans="2:9" ht="15" hidden="1">
      <c r="B85" s="19"/>
      <c r="C85" s="19"/>
      <c r="D85" s="19"/>
      <c r="E85" s="19"/>
      <c r="F85" s="19"/>
      <c r="G85" s="19"/>
      <c r="H85" s="19"/>
      <c r="I85" s="19"/>
    </row>
    <row r="86" spans="2:9" ht="15" hidden="1">
      <c r="B86" s="19"/>
      <c r="C86" s="19"/>
      <c r="D86" s="19"/>
      <c r="E86" s="19"/>
      <c r="F86" s="19"/>
      <c r="G86" s="19"/>
      <c r="H86" s="19"/>
      <c r="I86" s="19"/>
    </row>
    <row r="87" ht="15" hidden="1"/>
  </sheetData>
  <sheetProtection selectLockedCells="1"/>
  <conditionalFormatting sqref="B11">
    <cfRule type="cellIs" priority="1" dxfId="1" operator="equal" stopIfTrue="1">
      <formula>"Marktwert vor 20 Jahren"</formula>
    </cfRule>
  </conditionalFormatting>
  <hyperlinks>
    <hyperlink ref="E23" r:id="rId1" display="Zürcher Steuergesetz"/>
  </hyperlinks>
  <printOptions/>
  <pageMargins left="0.9055118110236221" right="0.5118110236220472" top="0.35433070866141736" bottom="0.35433070866141736" header="0.31496062992125984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Peter Hegelbach</cp:lastModifiedBy>
  <cp:lastPrinted>2015-06-02T06:04:45Z</cp:lastPrinted>
  <dcterms:created xsi:type="dcterms:W3CDTF">2000-02-17T09:16:01Z</dcterms:created>
  <dcterms:modified xsi:type="dcterms:W3CDTF">2015-06-02T06:05:37Z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